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pycompu\Desktop\Nueva carpeta\"/>
    </mc:Choice>
  </mc:AlternateContent>
  <bookViews>
    <workbookView xWindow="0" yWindow="0" windowWidth="20400" windowHeight="7755"/>
  </bookViews>
  <sheets>
    <sheet name="CORREGIDO" sheetId="2" r:id="rId1"/>
  </sheet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37" i="2" l="1"/>
  <c r="G10" i="2"/>
  <c r="H10" i="2" s="1"/>
  <c r="I10" i="2" s="1"/>
  <c r="G11" i="2"/>
  <c r="H37" i="2" l="1"/>
  <c r="H11" i="2"/>
  <c r="I11" i="2" s="1"/>
  <c r="F34" i="2"/>
  <c r="E34" i="2"/>
  <c r="G33" i="2"/>
  <c r="G34" i="2" s="1"/>
  <c r="F30" i="2"/>
  <c r="E30" i="2"/>
  <c r="G29" i="2"/>
  <c r="H29" i="2" s="1"/>
  <c r="I29" i="2" s="1"/>
  <c r="G28" i="2"/>
  <c r="H28" i="2" s="1"/>
  <c r="I28" i="2" s="1"/>
  <c r="G27" i="2"/>
  <c r="G26" i="2"/>
  <c r="H26" i="2" s="1"/>
  <c r="G25" i="2"/>
  <c r="G24" i="2"/>
  <c r="G23" i="2"/>
  <c r="H23" i="2" s="1"/>
  <c r="I23" i="2" s="1"/>
  <c r="G22" i="2"/>
  <c r="G21" i="2"/>
  <c r="H21" i="2" s="1"/>
  <c r="G20" i="2"/>
  <c r="I20" i="2" s="1"/>
  <c r="G19" i="2"/>
  <c r="G18" i="2"/>
  <c r="H18" i="2" s="1"/>
  <c r="G17" i="2"/>
  <c r="H17" i="2" s="1"/>
  <c r="I17" i="2" s="1"/>
  <c r="G16" i="2"/>
  <c r="F13" i="2"/>
  <c r="E13" i="2"/>
  <c r="G12" i="2"/>
  <c r="G9" i="2"/>
  <c r="I9" i="2" s="1"/>
  <c r="G8" i="2"/>
  <c r="I8" i="2" s="1"/>
  <c r="E38" i="2" l="1"/>
  <c r="F38" i="2"/>
  <c r="I37" i="2"/>
  <c r="I38" i="2" s="1"/>
  <c r="I18" i="2"/>
  <c r="H33" i="2"/>
  <c r="H34" i="2" s="1"/>
  <c r="I21" i="2"/>
  <c r="G30" i="2"/>
  <c r="G38" i="2" s="1"/>
  <c r="G13" i="2"/>
  <c r="I26" i="2"/>
  <c r="H24" i="2"/>
  <c r="I24" i="2" s="1"/>
  <c r="H12" i="2"/>
  <c r="I12" i="2" s="1"/>
  <c r="H16" i="2"/>
  <c r="H27" i="2"/>
  <c r="I27" i="2" s="1"/>
  <c r="H19" i="2"/>
  <c r="I19" i="2" s="1"/>
  <c r="H22" i="2"/>
  <c r="I22" i="2" s="1"/>
  <c r="H25" i="2"/>
  <c r="I25" i="2" s="1"/>
  <c r="G39" i="2" l="1"/>
  <c r="I33" i="2"/>
  <c r="I34" i="2" s="1"/>
  <c r="H30" i="2"/>
  <c r="H38" i="2" s="1"/>
  <c r="H13" i="2"/>
  <c r="I16" i="2"/>
  <c r="I30" i="2" s="1"/>
  <c r="I13" i="2"/>
  <c r="I39" i="2" l="1"/>
  <c r="H39" i="2"/>
</calcChain>
</file>

<file path=xl/sharedStrings.xml><?xml version="1.0" encoding="utf-8"?>
<sst xmlns="http://schemas.openxmlformats.org/spreadsheetml/2006/main" count="113" uniqueCount="47">
  <si>
    <t>UNIVERSIDAD CENTRAL DEL ECUADOR</t>
  </si>
  <si>
    <t>DIRECCION DE INVESTIGACIÓN  -  COMISIÓN DE INVESTIGACIÓN FORMATIVA</t>
  </si>
  <si>
    <t>PROTOCOLO INVESTIGACIÓN SEMILLA</t>
  </si>
  <si>
    <t>530204 EDICION, REPRODUCCION, IMPRESIÓN, PUBLICACIONES, SUSCRIPCIONES, 
FOTOCOPIADO, TRADUCCION, EMPASTADO.</t>
  </si>
  <si>
    <t>N°</t>
  </si>
  <si>
    <t>Descripción</t>
  </si>
  <si>
    <t>U. Medida</t>
  </si>
  <si>
    <t>Cantidad</t>
  </si>
  <si>
    <t>Costo U.</t>
  </si>
  <si>
    <t>Sub total</t>
  </si>
  <si>
    <t>IVA</t>
  </si>
  <si>
    <t>V. total</t>
  </si>
  <si>
    <t>530204 TOTAL EDICION, REPRODUCCION, IMPRESIÓN,</t>
  </si>
  <si>
    <t>Unidad</t>
  </si>
  <si>
    <t>530804 TOTAL MATERIAL DE OFICINA</t>
  </si>
  <si>
    <t>TOTAL PRESUESTO PROYECTO SEMILLA</t>
  </si>
  <si>
    <t>840104 TOTAL MAQUINARIA Y EQUIPO</t>
  </si>
  <si>
    <r>
      <rPr>
        <b/>
        <sz val="14"/>
        <color theme="1"/>
        <rFont val="Calibri"/>
        <family val="2"/>
        <scheme val="minor"/>
      </rPr>
      <t xml:space="preserve">15.- PRESUPUESTO  </t>
    </r>
    <r>
      <rPr>
        <b/>
        <sz val="11"/>
        <color theme="1"/>
        <rFont val="Calibri"/>
        <family val="2"/>
        <scheme val="minor"/>
      </rPr>
      <t xml:space="preserve">
Utilice solo los códigos que su proyecto requiera. Añada filas según el número de ítems que requiera cada código.  Confirme que las sumas sean correctas . En caso de requerimientos especiales acuda a su coordinador de investigación</t>
    </r>
  </si>
  <si>
    <t>Fotocopias-cuestionarios</t>
  </si>
  <si>
    <t>Empastado</t>
  </si>
  <si>
    <t xml:space="preserve">CD regravables </t>
  </si>
  <si>
    <t>Impresiones a Blanco y Negro</t>
  </si>
  <si>
    <t>Código</t>
  </si>
  <si>
    <t>cif4-cs-fcad-2</t>
  </si>
  <si>
    <t>530804 MATERIAL DE OFICINA</t>
  </si>
  <si>
    <t>ESFEROGRAFICO AZUL PUNTA MEDIA</t>
  </si>
  <si>
    <t>ESFEROGRAFICO NEGRO PUNTA MEDIA</t>
  </si>
  <si>
    <t>ESFEROGRAFICO ROJO PUNTA MEDIA</t>
  </si>
  <si>
    <t>LAPIZ HB CON GOMA CAJA 12 UNIDADES</t>
  </si>
  <si>
    <t>RESMA DE PAPEL BOND A4 DE 75 GR</t>
  </si>
  <si>
    <t>ARCHIVADORES TAMANO OFICIO LOMO 8 CMS</t>
  </si>
  <si>
    <t>unidad</t>
  </si>
  <si>
    <t>GRAPADORA NORMAL METALICA MEDIANA</t>
  </si>
  <si>
    <t>GRAPAS 26/6 CAJA DE 5000 U</t>
  </si>
  <si>
    <t>Grapas grandes 23/17</t>
  </si>
  <si>
    <t>CLIPS STANDAR 32 MM METALICOS</t>
  </si>
  <si>
    <t>CLIPS MARIPOSA CAJA 25 UNIDADES</t>
  </si>
  <si>
    <t>PERFORADORA DE ESCRITORIO GRANDE</t>
  </si>
  <si>
    <t>MARCADOR PARA CD negro</t>
  </si>
  <si>
    <t>840107 EQUIPO, SISTEMAS Y PAQUETES INFORMÁTICOS</t>
  </si>
  <si>
    <t>COMPUTADORAS PORTATILES PERFIL 4.1</t>
  </si>
  <si>
    <t>Tripticos</t>
  </si>
  <si>
    <t>530801 TOTAL ALIMENTOS Y BEBIDAS</t>
  </si>
  <si>
    <t>530801 ALIMENTOS Y BEBIDAS (JORNADA DE SOCIALIZACIÓN)</t>
  </si>
  <si>
    <t>Refrigerios jornada de socialización</t>
  </si>
  <si>
    <t>PEDRO RODRÍGUEZ</t>
  </si>
  <si>
    <t xml:space="preserve">Gigantografias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</si>
</sst>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2"/>
      <color rgb="FF000000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b/>
      <sz val="14"/>
      <color rgb="FF2F5496"/>
      <name val="Arial"/>
      <family val="2"/>
    </font>
    <font>
      <b/>
      <sz val="16"/>
      <color theme="1"/>
      <name val="Arial"/>
      <family val="2"/>
    </font>
    <font>
      <b/>
      <sz val="16"/>
      <color rgb="FF000000"/>
      <name val="Arial"/>
      <family val="2"/>
    </font>
    <font>
      <b/>
      <sz val="12"/>
      <name val="Arial"/>
      <family val="2"/>
    </font>
    <font>
      <sz val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4" tint="-0.249977111117893"/>
        <bgColor indexed="64"/>
      </patternFill>
    </fill>
  </fills>
  <borders count="2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6" fillId="0" borderId="13" xfId="0" applyFont="1" applyBorder="1" applyAlignment="1" applyProtection="1">
      <alignment horizontal="center" vertical="center" wrapText="1"/>
      <protection locked="0"/>
    </xf>
    <xf numFmtId="0" fontId="3" fillId="4" borderId="17" xfId="0" applyFont="1" applyFill="1" applyBorder="1" applyAlignment="1" applyProtection="1">
      <alignment horizontal="center" vertical="center"/>
      <protection locked="0"/>
    </xf>
    <xf numFmtId="0" fontId="4" fillId="4" borderId="18" xfId="0" applyFont="1" applyFill="1" applyBorder="1" applyAlignment="1" applyProtection="1">
      <alignment horizontal="center" vertical="center"/>
      <protection locked="0"/>
    </xf>
    <xf numFmtId="0" fontId="4" fillId="4" borderId="18" xfId="0" applyFont="1" applyFill="1" applyBorder="1" applyAlignment="1" applyProtection="1">
      <alignment horizontal="center" vertical="center" wrapText="1"/>
      <protection locked="0"/>
    </xf>
    <xf numFmtId="0" fontId="5" fillId="0" borderId="16" xfId="0" applyFont="1" applyBorder="1" applyAlignment="1" applyProtection="1">
      <alignment horizontal="center" vertical="center"/>
      <protection locked="0"/>
    </xf>
    <xf numFmtId="0" fontId="6" fillId="0" borderId="13" xfId="0" applyFont="1" applyBorder="1" applyAlignment="1" applyProtection="1">
      <alignment horizontal="left" vertical="center"/>
      <protection locked="0"/>
    </xf>
    <xf numFmtId="0" fontId="6" fillId="0" borderId="13" xfId="0" applyFont="1" applyBorder="1" applyAlignment="1" applyProtection="1">
      <alignment horizontal="center" vertical="center"/>
      <protection locked="0"/>
    </xf>
    <xf numFmtId="0" fontId="4" fillId="4" borderId="19" xfId="0" applyFont="1" applyFill="1" applyBorder="1" applyAlignment="1" applyProtection="1">
      <alignment horizontal="center" vertical="center" wrapText="1"/>
    </xf>
    <xf numFmtId="2" fontId="6" fillId="0" borderId="15" xfId="0" applyNumberFormat="1" applyFont="1" applyBorder="1" applyAlignment="1" applyProtection="1">
      <alignment horizontal="right" vertical="center" wrapText="1"/>
    </xf>
    <xf numFmtId="2" fontId="4" fillId="4" borderId="15" xfId="0" applyNumberFormat="1" applyFont="1" applyFill="1" applyBorder="1" applyAlignment="1" applyProtection="1">
      <alignment vertical="center"/>
    </xf>
    <xf numFmtId="2" fontId="4" fillId="4" borderId="15" xfId="0" applyNumberFormat="1" applyFont="1" applyFill="1" applyBorder="1" applyAlignment="1" applyProtection="1">
      <alignment horizontal="right" vertical="center"/>
    </xf>
    <xf numFmtId="0" fontId="5" fillId="0" borderId="13" xfId="0" applyFont="1" applyBorder="1" applyAlignment="1" applyProtection="1">
      <alignment horizontal="left" vertical="center"/>
      <protection locked="0"/>
    </xf>
    <xf numFmtId="0" fontId="1" fillId="2" borderId="6" xfId="0" applyFont="1" applyFill="1" applyBorder="1" applyAlignment="1" applyProtection="1">
      <alignment horizontal="center" wrapText="1"/>
    </xf>
    <xf numFmtId="0" fontId="1" fillId="2" borderId="7" xfId="0" applyFont="1" applyFill="1" applyBorder="1" applyAlignment="1" applyProtection="1">
      <alignment horizontal="center" wrapText="1"/>
    </xf>
    <xf numFmtId="0" fontId="1" fillId="2" borderId="8" xfId="0" applyFont="1" applyFill="1" applyBorder="1" applyAlignment="1" applyProtection="1">
      <alignment horizontal="center" wrapText="1"/>
    </xf>
    <xf numFmtId="4" fontId="8" fillId="5" borderId="22" xfId="0" applyNumberFormat="1" applyFont="1" applyFill="1" applyBorder="1" applyAlignment="1">
      <alignment horizontal="right" vertical="center"/>
    </xf>
    <xf numFmtId="4" fontId="9" fillId="5" borderId="22" xfId="0" applyNumberFormat="1" applyFont="1" applyFill="1" applyBorder="1" applyAlignment="1" applyProtection="1">
      <alignment horizontal="right" vertical="center" wrapText="1"/>
    </xf>
    <xf numFmtId="4" fontId="9" fillId="5" borderId="23" xfId="0" applyNumberFormat="1" applyFont="1" applyFill="1" applyBorder="1" applyAlignment="1" applyProtection="1">
      <alignment horizontal="right" vertical="center" wrapText="1"/>
    </xf>
    <xf numFmtId="0" fontId="4" fillId="4" borderId="12" xfId="0" applyFont="1" applyFill="1" applyBorder="1" applyAlignment="1" applyProtection="1">
      <alignment vertical="center"/>
      <protection locked="0"/>
    </xf>
    <xf numFmtId="0" fontId="4" fillId="4" borderId="14" xfId="0" applyFont="1" applyFill="1" applyBorder="1" applyAlignment="1" applyProtection="1">
      <alignment vertical="center"/>
      <protection locked="0"/>
    </xf>
    <xf numFmtId="0" fontId="6" fillId="0" borderId="13" xfId="0" applyFont="1" applyBorder="1" applyAlignment="1" applyProtection="1">
      <alignment horizontal="justify" vertical="center"/>
      <protection locked="0"/>
    </xf>
    <xf numFmtId="0" fontId="6" fillId="0" borderId="13" xfId="0" applyFont="1" applyFill="1" applyBorder="1" applyAlignment="1" applyProtection="1">
      <alignment vertical="center"/>
      <protection locked="0"/>
    </xf>
    <xf numFmtId="0" fontId="6" fillId="0" borderId="13" xfId="0" applyFont="1" applyFill="1" applyBorder="1" applyAlignment="1" applyProtection="1">
      <alignment horizontal="center" vertical="center" wrapText="1"/>
      <protection locked="0"/>
    </xf>
    <xf numFmtId="4" fontId="6" fillId="0" borderId="13" xfId="0" applyNumberFormat="1" applyFont="1" applyBorder="1" applyAlignment="1" applyProtection="1">
      <alignment horizontal="right" vertical="center"/>
      <protection locked="0"/>
    </xf>
    <xf numFmtId="0" fontId="4" fillId="4" borderId="20" xfId="0" applyFont="1" applyFill="1" applyBorder="1" applyAlignment="1" applyProtection="1">
      <alignment vertical="center"/>
      <protection locked="0"/>
    </xf>
    <xf numFmtId="0" fontId="4" fillId="4" borderId="21" xfId="0" applyFont="1" applyFill="1" applyBorder="1" applyAlignment="1" applyProtection="1">
      <alignment vertical="center"/>
      <protection locked="0"/>
    </xf>
    <xf numFmtId="0" fontId="10" fillId="4" borderId="17" xfId="0" applyFont="1" applyFill="1" applyBorder="1" applyAlignment="1" applyProtection="1">
      <alignment horizontal="center" vertical="center"/>
      <protection locked="0"/>
    </xf>
    <xf numFmtId="0" fontId="10" fillId="4" borderId="18" xfId="0" applyFont="1" applyFill="1" applyBorder="1" applyAlignment="1" applyProtection="1">
      <alignment horizontal="center" vertical="center"/>
      <protection locked="0"/>
    </xf>
    <xf numFmtId="0" fontId="10" fillId="4" borderId="18" xfId="0" applyFont="1" applyFill="1" applyBorder="1" applyAlignment="1" applyProtection="1">
      <alignment horizontal="center" vertical="center" wrapText="1"/>
      <protection locked="0"/>
    </xf>
    <xf numFmtId="0" fontId="10" fillId="4" borderId="19" xfId="0" applyFont="1" applyFill="1" applyBorder="1" applyAlignment="1" applyProtection="1">
      <alignment horizontal="center" vertical="center" wrapText="1"/>
    </xf>
    <xf numFmtId="0" fontId="11" fillId="0" borderId="16" xfId="0" applyFont="1" applyBorder="1" applyAlignment="1" applyProtection="1">
      <alignment horizontal="center" vertical="center"/>
      <protection locked="0"/>
    </xf>
    <xf numFmtId="0" fontId="11" fillId="0" borderId="13" xfId="0" applyFont="1" applyBorder="1" applyAlignment="1" applyProtection="1">
      <alignment horizontal="left" vertical="center"/>
      <protection locked="0"/>
    </xf>
    <xf numFmtId="0" fontId="11" fillId="0" borderId="13" xfId="0" applyFont="1" applyBorder="1" applyAlignment="1" applyProtection="1">
      <alignment horizontal="center" vertical="center" wrapText="1"/>
      <protection locked="0"/>
    </xf>
    <xf numFmtId="2" fontId="11" fillId="0" borderId="15" xfId="0" applyNumberFormat="1" applyFont="1" applyBorder="1" applyAlignment="1" applyProtection="1">
      <alignment horizontal="right" vertical="center" wrapText="1"/>
    </xf>
    <xf numFmtId="0" fontId="11" fillId="4" borderId="16" xfId="0" applyFont="1" applyFill="1" applyBorder="1" applyAlignment="1" applyProtection="1">
      <alignment horizontal="center" vertical="center"/>
      <protection locked="0"/>
    </xf>
    <xf numFmtId="0" fontId="10" fillId="4" borderId="13" xfId="0" applyFont="1" applyFill="1" applyBorder="1" applyAlignment="1" applyProtection="1">
      <alignment vertical="center"/>
      <protection locked="0"/>
    </xf>
    <xf numFmtId="2" fontId="10" fillId="4" borderId="15" xfId="0" applyNumberFormat="1" applyFont="1" applyFill="1" applyBorder="1" applyAlignment="1" applyProtection="1">
      <alignment horizontal="right" vertical="center"/>
    </xf>
    <xf numFmtId="4" fontId="1" fillId="2" borderId="7" xfId="0" applyNumberFormat="1" applyFont="1" applyFill="1" applyBorder="1" applyAlignment="1" applyProtection="1">
      <alignment horizontal="center" wrapText="1"/>
    </xf>
    <xf numFmtId="4" fontId="4" fillId="4" borderId="18" xfId="0" applyNumberFormat="1" applyFont="1" applyFill="1" applyBorder="1" applyAlignment="1" applyProtection="1">
      <alignment horizontal="center" vertical="center" wrapText="1"/>
      <protection locked="0"/>
    </xf>
    <xf numFmtId="4" fontId="6" fillId="0" borderId="13" xfId="0" applyNumberFormat="1" applyFont="1" applyBorder="1" applyAlignment="1" applyProtection="1">
      <alignment horizontal="right" vertical="center" wrapText="1"/>
      <protection locked="0"/>
    </xf>
    <xf numFmtId="4" fontId="4" fillId="4" borderId="14" xfId="0" applyNumberFormat="1" applyFont="1" applyFill="1" applyBorder="1" applyAlignment="1" applyProtection="1">
      <alignment vertical="center"/>
      <protection locked="0"/>
    </xf>
    <xf numFmtId="4" fontId="4" fillId="4" borderId="21" xfId="0" applyNumberFormat="1" applyFont="1" applyFill="1" applyBorder="1" applyAlignment="1" applyProtection="1">
      <alignment vertical="center"/>
      <protection locked="0"/>
    </xf>
    <xf numFmtId="4" fontId="10" fillId="4" borderId="18" xfId="0" applyNumberFormat="1" applyFont="1" applyFill="1" applyBorder="1" applyAlignment="1" applyProtection="1">
      <alignment horizontal="center" vertical="center" wrapText="1"/>
      <protection locked="0"/>
    </xf>
    <xf numFmtId="4" fontId="11" fillId="0" borderId="13" xfId="0" applyNumberFormat="1" applyFont="1" applyBorder="1" applyAlignment="1" applyProtection="1">
      <alignment horizontal="right" vertical="center" wrapText="1"/>
      <protection locked="0"/>
    </xf>
    <xf numFmtId="4" fontId="10" fillId="4" borderId="13" xfId="0" applyNumberFormat="1" applyFont="1" applyFill="1" applyBorder="1" applyAlignment="1" applyProtection="1">
      <alignment vertical="center"/>
      <protection locked="0"/>
    </xf>
    <xf numFmtId="0" fontId="5" fillId="0" borderId="16" xfId="0" applyFont="1" applyFill="1" applyBorder="1" applyAlignment="1" applyProtection="1">
      <alignment horizontal="center" vertical="center"/>
      <protection locked="0"/>
    </xf>
    <xf numFmtId="0" fontId="6" fillId="0" borderId="13" xfId="0" applyFont="1" applyFill="1" applyBorder="1" applyAlignment="1" applyProtection="1">
      <alignment horizontal="left" vertical="center"/>
      <protection locked="0"/>
    </xf>
    <xf numFmtId="4" fontId="6" fillId="0" borderId="13" xfId="0" applyNumberFormat="1" applyFont="1" applyFill="1" applyBorder="1" applyAlignment="1" applyProtection="1">
      <alignment horizontal="right" vertical="center" wrapText="1"/>
      <protection locked="0"/>
    </xf>
    <xf numFmtId="2" fontId="6" fillId="0" borderId="15" xfId="0" applyNumberFormat="1" applyFont="1" applyFill="1" applyBorder="1" applyAlignment="1" applyProtection="1">
      <alignment horizontal="right" vertical="center" wrapText="1"/>
    </xf>
    <xf numFmtId="0" fontId="0" fillId="0" borderId="0" xfId="0" applyFill="1"/>
    <xf numFmtId="0" fontId="5" fillId="0" borderId="13" xfId="0" applyFont="1" applyFill="1" applyBorder="1" applyAlignment="1" applyProtection="1">
      <alignment horizontal="left" vertical="center"/>
      <protection locked="0"/>
    </xf>
    <xf numFmtId="0" fontId="7" fillId="3" borderId="9" xfId="0" applyFont="1" applyFill="1" applyBorder="1" applyAlignment="1" applyProtection="1">
      <alignment horizontal="center" vertical="center"/>
      <protection locked="0"/>
    </xf>
    <xf numFmtId="0" fontId="7" fillId="3" borderId="10" xfId="0" applyFont="1" applyFill="1" applyBorder="1" applyAlignment="1" applyProtection="1">
      <alignment horizontal="center" vertical="center"/>
      <protection locked="0"/>
    </xf>
    <xf numFmtId="0" fontId="7" fillId="3" borderId="11" xfId="0" applyFont="1" applyFill="1" applyBorder="1" applyAlignment="1" applyProtection="1">
      <alignment horizontal="center" vertical="center"/>
      <protection locked="0"/>
    </xf>
    <xf numFmtId="0" fontId="8" fillId="5" borderId="9" xfId="0" applyFont="1" applyFill="1" applyBorder="1" applyAlignment="1">
      <alignment horizontal="center" vertical="center"/>
    </xf>
    <xf numFmtId="0" fontId="8" fillId="5" borderId="10" xfId="0" applyFont="1" applyFill="1" applyBorder="1" applyAlignment="1">
      <alignment horizontal="center" vertical="center"/>
    </xf>
    <xf numFmtId="0" fontId="2" fillId="2" borderId="1" xfId="0" applyFont="1" applyFill="1" applyBorder="1" applyAlignment="1" applyProtection="1">
      <alignment horizontal="center" wrapText="1"/>
    </xf>
    <xf numFmtId="0" fontId="2" fillId="2" borderId="2" xfId="0" applyFont="1" applyFill="1" applyBorder="1" applyAlignment="1" applyProtection="1">
      <alignment horizontal="center" wrapText="1"/>
    </xf>
    <xf numFmtId="0" fontId="2" fillId="2" borderId="3" xfId="0" applyFont="1" applyFill="1" applyBorder="1" applyAlignment="1" applyProtection="1">
      <alignment horizontal="center" wrapText="1"/>
    </xf>
    <xf numFmtId="0" fontId="2" fillId="2" borderId="4" xfId="0" applyFont="1" applyFill="1" applyBorder="1" applyAlignment="1" applyProtection="1">
      <alignment horizontal="center" wrapText="1"/>
    </xf>
    <xf numFmtId="0" fontId="2" fillId="2" borderId="0" xfId="0" applyFont="1" applyFill="1" applyBorder="1" applyAlignment="1" applyProtection="1">
      <alignment horizontal="center" wrapText="1"/>
    </xf>
    <xf numFmtId="0" fontId="2" fillId="2" borderId="5" xfId="0" applyFont="1" applyFill="1" applyBorder="1" applyAlignment="1" applyProtection="1">
      <alignment horizontal="center" wrapText="1"/>
    </xf>
    <xf numFmtId="0" fontId="1" fillId="2" borderId="6" xfId="0" applyFont="1" applyFill="1" applyBorder="1" applyAlignment="1" applyProtection="1">
      <alignment horizontal="center" wrapText="1"/>
    </xf>
    <xf numFmtId="0" fontId="1" fillId="2" borderId="7" xfId="0" applyFont="1" applyFill="1" applyBorder="1" applyAlignment="1" applyProtection="1">
      <alignment horizontal="center" wrapText="1"/>
    </xf>
    <xf numFmtId="0" fontId="1" fillId="2" borderId="8" xfId="0" applyFont="1" applyFill="1" applyBorder="1" applyAlignment="1" applyProtection="1">
      <alignment horizontal="center" wrapText="1"/>
    </xf>
    <xf numFmtId="0" fontId="7" fillId="3" borderId="9" xfId="0" applyFont="1" applyFill="1" applyBorder="1" applyAlignment="1" applyProtection="1">
      <alignment horizontal="center" vertical="center" wrapText="1"/>
      <protection locked="0"/>
    </xf>
    <xf numFmtId="0" fontId="7" fillId="3" borderId="10" xfId="0" applyFont="1" applyFill="1" applyBorder="1" applyAlignment="1" applyProtection="1">
      <alignment horizontal="center" vertical="center" wrapText="1"/>
      <protection locked="0"/>
    </xf>
    <xf numFmtId="0" fontId="7" fillId="3" borderId="11" xfId="0" applyFont="1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56029</xdr:colOff>
      <xdr:row>0</xdr:row>
      <xdr:rowOff>33616</xdr:rowOff>
    </xdr:from>
    <xdr:to>
      <xdr:col>0</xdr:col>
      <xdr:colOff>704850</xdr:colOff>
      <xdr:row>3</xdr:row>
      <xdr:rowOff>16809</xdr:rowOff>
    </xdr:to>
    <xdr:pic>
      <xdr:nvPicPr>
        <xdr:cNvPr id="4" name="Imagen 3" descr="C:\Users\dtic-ftobar\Downloads\logo.pn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029" y="89682916"/>
          <a:ext cx="725021" cy="69756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"/>
  <sheetViews>
    <sheetView tabSelected="1" topLeftCell="A28" workbookViewId="0">
      <selection activeCell="J13" sqref="J13"/>
    </sheetView>
  </sheetViews>
  <sheetFormatPr baseColWidth="10" defaultColWidth="10.85546875" defaultRowHeight="15" x14ac:dyDescent="0.25"/>
  <cols>
    <col min="1" max="1" width="13.5703125" customWidth="1"/>
    <col min="2" max="2" width="14.85546875" bestFit="1" customWidth="1"/>
    <col min="3" max="3" width="41.42578125" customWidth="1"/>
    <col min="7" max="7" width="13.42578125" customWidth="1"/>
    <col min="9" max="9" width="14" customWidth="1"/>
  </cols>
  <sheetData>
    <row r="1" spans="1:9" ht="18.75" customHeight="1" x14ac:dyDescent="0.3">
      <c r="A1" s="57" t="s">
        <v>0</v>
      </c>
      <c r="B1" s="58"/>
      <c r="C1" s="58"/>
      <c r="D1" s="58"/>
      <c r="E1" s="58"/>
      <c r="F1" s="58"/>
      <c r="G1" s="58"/>
      <c r="H1" s="58"/>
      <c r="I1" s="59"/>
    </row>
    <row r="2" spans="1:9" ht="18.75" customHeight="1" x14ac:dyDescent="0.3">
      <c r="A2" s="60" t="s">
        <v>1</v>
      </c>
      <c r="B2" s="61"/>
      <c r="C2" s="61"/>
      <c r="D2" s="61"/>
      <c r="E2" s="61"/>
      <c r="F2" s="61"/>
      <c r="G2" s="61"/>
      <c r="H2" s="61"/>
      <c r="I2" s="62"/>
    </row>
    <row r="3" spans="1:9" ht="18.75" customHeight="1" x14ac:dyDescent="0.3">
      <c r="A3" s="60" t="s">
        <v>2</v>
      </c>
      <c r="B3" s="61"/>
      <c r="C3" s="61"/>
      <c r="D3" s="61"/>
      <c r="E3" s="61"/>
      <c r="F3" s="61"/>
      <c r="G3" s="61"/>
      <c r="H3" s="61"/>
      <c r="I3" s="62"/>
    </row>
    <row r="4" spans="1:9" ht="15.75" customHeight="1" thickBot="1" x14ac:dyDescent="0.3">
      <c r="A4" s="63" t="s">
        <v>17</v>
      </c>
      <c r="B4" s="64"/>
      <c r="C4" s="64"/>
      <c r="D4" s="64"/>
      <c r="E4" s="64"/>
      <c r="F4" s="64"/>
      <c r="G4" s="64"/>
      <c r="H4" s="64"/>
      <c r="I4" s="65"/>
    </row>
    <row r="5" spans="1:9" ht="15.75" thickBot="1" x14ac:dyDescent="0.3">
      <c r="A5" s="13"/>
      <c r="B5" s="14"/>
      <c r="C5" s="14" t="s">
        <v>45</v>
      </c>
      <c r="D5" s="14"/>
      <c r="E5" s="14"/>
      <c r="F5" s="38"/>
      <c r="G5" s="14"/>
      <c r="H5" s="14"/>
      <c r="I5" s="15"/>
    </row>
    <row r="6" spans="1:9" ht="18.75" customHeight="1" thickBot="1" x14ac:dyDescent="0.3">
      <c r="A6" s="66" t="s">
        <v>3</v>
      </c>
      <c r="B6" s="67"/>
      <c r="C6" s="67"/>
      <c r="D6" s="67"/>
      <c r="E6" s="67"/>
      <c r="F6" s="67"/>
      <c r="G6" s="67"/>
      <c r="H6" s="67"/>
      <c r="I6" s="68"/>
    </row>
    <row r="7" spans="1:9" ht="31.5" x14ac:dyDescent="0.25">
      <c r="A7" s="2" t="s">
        <v>4</v>
      </c>
      <c r="B7" s="2" t="s">
        <v>22</v>
      </c>
      <c r="C7" s="3" t="s">
        <v>5</v>
      </c>
      <c r="D7" s="4" t="s">
        <v>6</v>
      </c>
      <c r="E7" s="4" t="s">
        <v>7</v>
      </c>
      <c r="F7" s="39" t="s">
        <v>8</v>
      </c>
      <c r="G7" s="8" t="s">
        <v>9</v>
      </c>
      <c r="H7" s="8" t="s">
        <v>10</v>
      </c>
      <c r="I7" s="8" t="s">
        <v>11</v>
      </c>
    </row>
    <row r="8" spans="1:9" x14ac:dyDescent="0.25">
      <c r="A8" s="5">
        <v>530204</v>
      </c>
      <c r="B8" s="5" t="s">
        <v>23</v>
      </c>
      <c r="C8" s="12" t="s">
        <v>21</v>
      </c>
      <c r="D8" s="1" t="s">
        <v>13</v>
      </c>
      <c r="E8" s="1">
        <v>1120</v>
      </c>
      <c r="F8" s="40">
        <v>0.1</v>
      </c>
      <c r="G8" s="9">
        <f t="shared" ref="G8:G12" si="0">+E8*F8</f>
        <v>112</v>
      </c>
      <c r="H8" s="9"/>
      <c r="I8" s="9">
        <f t="shared" ref="I8:I12" si="1">+G8+H8</f>
        <v>112</v>
      </c>
    </row>
    <row r="9" spans="1:9" x14ac:dyDescent="0.25">
      <c r="A9" s="5">
        <v>530204</v>
      </c>
      <c r="B9" s="5" t="s">
        <v>23</v>
      </c>
      <c r="C9" s="6" t="s">
        <v>18</v>
      </c>
      <c r="D9" s="1" t="s">
        <v>13</v>
      </c>
      <c r="E9" s="1">
        <v>2100</v>
      </c>
      <c r="F9" s="40">
        <v>0.02</v>
      </c>
      <c r="G9" s="9">
        <f t="shared" si="0"/>
        <v>42</v>
      </c>
      <c r="H9" s="9"/>
      <c r="I9" s="9">
        <f t="shared" si="1"/>
        <v>42</v>
      </c>
    </row>
    <row r="10" spans="1:9" x14ac:dyDescent="0.25">
      <c r="A10" s="5">
        <v>530204</v>
      </c>
      <c r="B10" s="5" t="s">
        <v>23</v>
      </c>
      <c r="C10" s="6" t="s">
        <v>46</v>
      </c>
      <c r="D10" s="1" t="s">
        <v>13</v>
      </c>
      <c r="E10" s="1">
        <v>9</v>
      </c>
      <c r="F10" s="40">
        <v>15</v>
      </c>
      <c r="G10" s="9">
        <f t="shared" si="0"/>
        <v>135</v>
      </c>
      <c r="H10" s="9">
        <f>+G10*0.12</f>
        <v>16.2</v>
      </c>
      <c r="I10" s="9">
        <f t="shared" si="1"/>
        <v>151.19999999999999</v>
      </c>
    </row>
    <row r="11" spans="1:9" x14ac:dyDescent="0.25">
      <c r="A11" s="5">
        <v>530204</v>
      </c>
      <c r="B11" s="5" t="s">
        <v>23</v>
      </c>
      <c r="C11" s="6" t="s">
        <v>41</v>
      </c>
      <c r="D11" s="1" t="s">
        <v>13</v>
      </c>
      <c r="E11" s="1">
        <v>350</v>
      </c>
      <c r="F11" s="40">
        <v>0.25</v>
      </c>
      <c r="G11" s="9">
        <f t="shared" si="0"/>
        <v>87.5</v>
      </c>
      <c r="H11" s="9">
        <f>+G11*0.12</f>
        <v>10.5</v>
      </c>
      <c r="I11" s="9">
        <f t="shared" si="1"/>
        <v>98</v>
      </c>
    </row>
    <row r="12" spans="1:9" x14ac:dyDescent="0.25">
      <c r="A12" s="5">
        <v>530204</v>
      </c>
      <c r="B12" s="5" t="s">
        <v>23</v>
      </c>
      <c r="C12" s="6" t="s">
        <v>19</v>
      </c>
      <c r="D12" s="1" t="s">
        <v>13</v>
      </c>
      <c r="E12" s="1">
        <v>2</v>
      </c>
      <c r="F12" s="40">
        <v>40</v>
      </c>
      <c r="G12" s="9">
        <f t="shared" si="0"/>
        <v>80</v>
      </c>
      <c r="H12" s="9">
        <f>+G12*0.12</f>
        <v>9.6</v>
      </c>
      <c r="I12" s="9">
        <f t="shared" si="1"/>
        <v>89.6</v>
      </c>
    </row>
    <row r="13" spans="1:9" ht="16.5" thickBot="1" x14ac:dyDescent="0.3">
      <c r="A13" s="19" t="s">
        <v>12</v>
      </c>
      <c r="B13" s="20"/>
      <c r="C13" s="20"/>
      <c r="D13" s="20"/>
      <c r="E13" s="20">
        <f>SUM(E8:E12)</f>
        <v>3581</v>
      </c>
      <c r="F13" s="41">
        <f>SUM(F8:F12)</f>
        <v>55.37</v>
      </c>
      <c r="G13" s="10">
        <f>SUM(G8:G12)</f>
        <v>456.5</v>
      </c>
      <c r="H13" s="10">
        <f>SUM(H8:H12)</f>
        <v>36.299999999999997</v>
      </c>
      <c r="I13" s="10">
        <f>SUM(I8:I12)</f>
        <v>492.79999999999995</v>
      </c>
    </row>
    <row r="14" spans="1:9" ht="18.75" thickBot="1" x14ac:dyDescent="0.3">
      <c r="A14" s="52" t="s">
        <v>24</v>
      </c>
      <c r="B14" s="53"/>
      <c r="C14" s="53"/>
      <c r="D14" s="53"/>
      <c r="E14" s="53"/>
      <c r="F14" s="53"/>
      <c r="G14" s="53"/>
      <c r="H14" s="53"/>
      <c r="I14" s="54"/>
    </row>
    <row r="15" spans="1:9" ht="31.5" x14ac:dyDescent="0.25">
      <c r="A15" s="2" t="s">
        <v>4</v>
      </c>
      <c r="B15" s="2" t="s">
        <v>22</v>
      </c>
      <c r="C15" s="3" t="s">
        <v>5</v>
      </c>
      <c r="D15" s="4" t="s">
        <v>6</v>
      </c>
      <c r="E15" s="4" t="s">
        <v>7</v>
      </c>
      <c r="F15" s="39" t="s">
        <v>8</v>
      </c>
      <c r="G15" s="8" t="s">
        <v>9</v>
      </c>
      <c r="H15" s="8" t="s">
        <v>10</v>
      </c>
      <c r="I15" s="8" t="s">
        <v>11</v>
      </c>
    </row>
    <row r="16" spans="1:9" x14ac:dyDescent="0.25">
      <c r="A16" s="5">
        <v>530804</v>
      </c>
      <c r="B16" s="5" t="s">
        <v>23</v>
      </c>
      <c r="C16" s="6" t="s">
        <v>25</v>
      </c>
      <c r="D16" s="1" t="s">
        <v>13</v>
      </c>
      <c r="E16" s="1">
        <v>24</v>
      </c>
      <c r="F16" s="40">
        <v>0.25</v>
      </c>
      <c r="G16" s="9">
        <f t="shared" ref="G16:G29" si="2">+E16*F16</f>
        <v>6</v>
      </c>
      <c r="H16" s="9">
        <f>+G16*0.12</f>
        <v>0.72</v>
      </c>
      <c r="I16" s="9">
        <f t="shared" ref="I16:I29" si="3">+G16+H16</f>
        <v>6.72</v>
      </c>
    </row>
    <row r="17" spans="1:9" x14ac:dyDescent="0.25">
      <c r="A17" s="5">
        <v>530804</v>
      </c>
      <c r="B17" s="5" t="s">
        <v>23</v>
      </c>
      <c r="C17" s="6" t="s">
        <v>26</v>
      </c>
      <c r="D17" s="1" t="s">
        <v>13</v>
      </c>
      <c r="E17" s="1">
        <v>24</v>
      </c>
      <c r="F17" s="40">
        <v>0.25</v>
      </c>
      <c r="G17" s="9">
        <f t="shared" si="2"/>
        <v>6</v>
      </c>
      <c r="H17" s="9">
        <f t="shared" ref="H17:H29" si="4">+G17*0.12</f>
        <v>0.72</v>
      </c>
      <c r="I17" s="9">
        <f t="shared" si="3"/>
        <v>6.72</v>
      </c>
    </row>
    <row r="18" spans="1:9" x14ac:dyDescent="0.25">
      <c r="A18" s="5">
        <v>530804</v>
      </c>
      <c r="B18" s="5" t="s">
        <v>23</v>
      </c>
      <c r="C18" s="6" t="s">
        <v>27</v>
      </c>
      <c r="D18" s="1" t="s">
        <v>13</v>
      </c>
      <c r="E18" s="1">
        <v>24</v>
      </c>
      <c r="F18" s="40">
        <v>0.25</v>
      </c>
      <c r="G18" s="9">
        <f t="shared" si="2"/>
        <v>6</v>
      </c>
      <c r="H18" s="9">
        <f t="shared" si="4"/>
        <v>0.72</v>
      </c>
      <c r="I18" s="9">
        <f t="shared" si="3"/>
        <v>6.72</v>
      </c>
    </row>
    <row r="19" spans="1:9" x14ac:dyDescent="0.25">
      <c r="A19" s="5">
        <v>530804</v>
      </c>
      <c r="B19" s="5" t="s">
        <v>23</v>
      </c>
      <c r="C19" s="12" t="s">
        <v>28</v>
      </c>
      <c r="D19" s="1" t="s">
        <v>13</v>
      </c>
      <c r="E19" s="1">
        <v>1</v>
      </c>
      <c r="F19" s="40">
        <v>2</v>
      </c>
      <c r="G19" s="9">
        <f t="shared" si="2"/>
        <v>2</v>
      </c>
      <c r="H19" s="9">
        <f t="shared" si="4"/>
        <v>0.24</v>
      </c>
      <c r="I19" s="9">
        <f t="shared" si="3"/>
        <v>2.2400000000000002</v>
      </c>
    </row>
    <row r="20" spans="1:9" x14ac:dyDescent="0.25">
      <c r="A20" s="5">
        <v>530804</v>
      </c>
      <c r="B20" s="5" t="s">
        <v>23</v>
      </c>
      <c r="C20" s="6" t="s">
        <v>29</v>
      </c>
      <c r="D20" s="1" t="s">
        <v>13</v>
      </c>
      <c r="E20" s="1">
        <v>15</v>
      </c>
      <c r="F20" s="40">
        <v>3.5</v>
      </c>
      <c r="G20" s="9">
        <f t="shared" si="2"/>
        <v>52.5</v>
      </c>
      <c r="H20" s="9"/>
      <c r="I20" s="9">
        <f t="shared" si="3"/>
        <v>52.5</v>
      </c>
    </row>
    <row r="21" spans="1:9" s="50" customFormat="1" x14ac:dyDescent="0.25">
      <c r="A21" s="46">
        <v>530804</v>
      </c>
      <c r="B21" s="46" t="s">
        <v>23</v>
      </c>
      <c r="C21" s="47" t="s">
        <v>20</v>
      </c>
      <c r="D21" s="23" t="s">
        <v>13</v>
      </c>
      <c r="E21" s="23">
        <v>10</v>
      </c>
      <c r="F21" s="48">
        <v>0.28000000000000003</v>
      </c>
      <c r="G21" s="49">
        <f t="shared" si="2"/>
        <v>2.8000000000000003</v>
      </c>
      <c r="H21" s="49">
        <f t="shared" si="4"/>
        <v>0.33600000000000002</v>
      </c>
      <c r="I21" s="49">
        <f t="shared" si="3"/>
        <v>3.1360000000000001</v>
      </c>
    </row>
    <row r="22" spans="1:9" ht="30" x14ac:dyDescent="0.25">
      <c r="A22" s="5">
        <v>530804</v>
      </c>
      <c r="B22" s="5" t="s">
        <v>23</v>
      </c>
      <c r="C22" s="21" t="s">
        <v>30</v>
      </c>
      <c r="D22" s="1" t="s">
        <v>31</v>
      </c>
      <c r="E22" s="1">
        <v>10</v>
      </c>
      <c r="F22" s="40">
        <v>1.8</v>
      </c>
      <c r="G22" s="9">
        <f t="shared" si="2"/>
        <v>18</v>
      </c>
      <c r="H22" s="9">
        <f t="shared" si="4"/>
        <v>2.16</v>
      </c>
      <c r="I22" s="9">
        <f t="shared" si="3"/>
        <v>20.16</v>
      </c>
    </row>
    <row r="23" spans="1:9" x14ac:dyDescent="0.25">
      <c r="A23" s="5">
        <v>530804</v>
      </c>
      <c r="B23" s="5" t="s">
        <v>23</v>
      </c>
      <c r="C23" s="22" t="s">
        <v>32</v>
      </c>
      <c r="D23" s="1" t="s">
        <v>13</v>
      </c>
      <c r="E23" s="23">
        <v>1</v>
      </c>
      <c r="F23" s="24">
        <v>3.76</v>
      </c>
      <c r="G23" s="9">
        <f t="shared" si="2"/>
        <v>3.76</v>
      </c>
      <c r="H23" s="9">
        <f t="shared" si="4"/>
        <v>0.45119999999999993</v>
      </c>
      <c r="I23" s="9">
        <f t="shared" si="3"/>
        <v>4.2111999999999998</v>
      </c>
    </row>
    <row r="24" spans="1:9" x14ac:dyDescent="0.25">
      <c r="A24" s="5">
        <v>530804</v>
      </c>
      <c r="B24" s="5" t="s">
        <v>23</v>
      </c>
      <c r="C24" s="12" t="s">
        <v>33</v>
      </c>
      <c r="D24" s="1" t="s">
        <v>13</v>
      </c>
      <c r="E24" s="1">
        <v>2</v>
      </c>
      <c r="F24" s="40">
        <v>0.76</v>
      </c>
      <c r="G24" s="9">
        <f t="shared" si="2"/>
        <v>1.52</v>
      </c>
      <c r="H24" s="9">
        <f t="shared" si="4"/>
        <v>0.18240000000000001</v>
      </c>
      <c r="I24" s="9">
        <f t="shared" si="3"/>
        <v>1.7023999999999999</v>
      </c>
    </row>
    <row r="25" spans="1:9" s="50" customFormat="1" x14ac:dyDescent="0.25">
      <c r="A25" s="46">
        <v>530804</v>
      </c>
      <c r="B25" s="46" t="s">
        <v>23</v>
      </c>
      <c r="C25" s="51" t="s">
        <v>34</v>
      </c>
      <c r="D25" s="23" t="s">
        <v>13</v>
      </c>
      <c r="E25" s="23">
        <v>2</v>
      </c>
      <c r="F25" s="48">
        <v>1</v>
      </c>
      <c r="G25" s="49">
        <f t="shared" si="2"/>
        <v>2</v>
      </c>
      <c r="H25" s="49">
        <f t="shared" si="4"/>
        <v>0.24</v>
      </c>
      <c r="I25" s="49">
        <f t="shared" si="3"/>
        <v>2.2400000000000002</v>
      </c>
    </row>
    <row r="26" spans="1:9" x14ac:dyDescent="0.25">
      <c r="A26" s="5">
        <v>530804</v>
      </c>
      <c r="B26" s="5" t="s">
        <v>23</v>
      </c>
      <c r="C26" s="12" t="s">
        <v>35</v>
      </c>
      <c r="D26" s="1" t="s">
        <v>13</v>
      </c>
      <c r="E26" s="1">
        <v>2</v>
      </c>
      <c r="F26" s="40">
        <v>0.24</v>
      </c>
      <c r="G26" s="9">
        <f t="shared" si="2"/>
        <v>0.48</v>
      </c>
      <c r="H26" s="9">
        <f t="shared" si="4"/>
        <v>5.7599999999999998E-2</v>
      </c>
      <c r="I26" s="9">
        <f t="shared" si="3"/>
        <v>0.53759999999999997</v>
      </c>
    </row>
    <row r="27" spans="1:9" x14ac:dyDescent="0.25">
      <c r="A27" s="5">
        <v>530804</v>
      </c>
      <c r="B27" s="5" t="s">
        <v>23</v>
      </c>
      <c r="C27" s="12" t="s">
        <v>36</v>
      </c>
      <c r="D27" s="1" t="s">
        <v>13</v>
      </c>
      <c r="E27" s="1">
        <v>2</v>
      </c>
      <c r="F27" s="40">
        <v>0.65</v>
      </c>
      <c r="G27" s="9">
        <f t="shared" si="2"/>
        <v>1.3</v>
      </c>
      <c r="H27" s="9">
        <f t="shared" si="4"/>
        <v>0.156</v>
      </c>
      <c r="I27" s="9">
        <f t="shared" si="3"/>
        <v>1.456</v>
      </c>
    </row>
    <row r="28" spans="1:9" x14ac:dyDescent="0.25">
      <c r="A28" s="5">
        <v>530804</v>
      </c>
      <c r="B28" s="5" t="s">
        <v>23</v>
      </c>
      <c r="C28" s="12" t="s">
        <v>37</v>
      </c>
      <c r="D28" s="1" t="s">
        <v>13</v>
      </c>
      <c r="E28" s="1">
        <v>2</v>
      </c>
      <c r="F28" s="40">
        <v>6.78</v>
      </c>
      <c r="G28" s="9">
        <f t="shared" si="2"/>
        <v>13.56</v>
      </c>
      <c r="H28" s="9">
        <f t="shared" si="4"/>
        <v>1.6272</v>
      </c>
      <c r="I28" s="9">
        <f t="shared" si="3"/>
        <v>15.187200000000001</v>
      </c>
    </row>
    <row r="29" spans="1:9" x14ac:dyDescent="0.25">
      <c r="A29" s="5">
        <v>530804</v>
      </c>
      <c r="B29" s="5" t="s">
        <v>23</v>
      </c>
      <c r="C29" s="6" t="s">
        <v>38</v>
      </c>
      <c r="D29" s="7" t="s">
        <v>13</v>
      </c>
      <c r="E29" s="7">
        <v>2</v>
      </c>
      <c r="F29" s="24">
        <v>0.55000000000000004</v>
      </c>
      <c r="G29" s="9">
        <f t="shared" si="2"/>
        <v>1.1000000000000001</v>
      </c>
      <c r="H29" s="9">
        <f t="shared" si="4"/>
        <v>0.13200000000000001</v>
      </c>
      <c r="I29" s="9">
        <f t="shared" si="3"/>
        <v>1.2320000000000002</v>
      </c>
    </row>
    <row r="30" spans="1:9" ht="16.5" thickBot="1" x14ac:dyDescent="0.3">
      <c r="A30" s="25" t="s">
        <v>14</v>
      </c>
      <c r="B30" s="26"/>
      <c r="C30" s="26"/>
      <c r="D30" s="26"/>
      <c r="E30" s="26">
        <f>SUM(E16:E29)</f>
        <v>121</v>
      </c>
      <c r="F30" s="42">
        <f>SUM(F16:F29)</f>
        <v>22.07</v>
      </c>
      <c r="G30" s="11">
        <f>SUM(G16:G29)</f>
        <v>117.02</v>
      </c>
      <c r="H30" s="11">
        <f>SUM(H16:H29)</f>
        <v>7.7424000000000008</v>
      </c>
      <c r="I30" s="11">
        <f>SUM(I16:I29)</f>
        <v>124.7624</v>
      </c>
    </row>
    <row r="31" spans="1:9" ht="18.75" thickBot="1" x14ac:dyDescent="0.3">
      <c r="A31" s="52" t="s">
        <v>39</v>
      </c>
      <c r="B31" s="53"/>
      <c r="C31" s="53"/>
      <c r="D31" s="53"/>
      <c r="E31" s="53"/>
      <c r="F31" s="53"/>
      <c r="G31" s="53"/>
      <c r="H31" s="53"/>
      <c r="I31" s="54"/>
    </row>
    <row r="32" spans="1:9" ht="31.5" x14ac:dyDescent="0.25">
      <c r="A32" s="27" t="s">
        <v>4</v>
      </c>
      <c r="B32" s="27" t="s">
        <v>22</v>
      </c>
      <c r="C32" s="28" t="s">
        <v>5</v>
      </c>
      <c r="D32" s="29" t="s">
        <v>6</v>
      </c>
      <c r="E32" s="29" t="s">
        <v>7</v>
      </c>
      <c r="F32" s="43" t="s">
        <v>8</v>
      </c>
      <c r="G32" s="30" t="s">
        <v>9</v>
      </c>
      <c r="H32" s="30" t="s">
        <v>10</v>
      </c>
      <c r="I32" s="30" t="s">
        <v>11</v>
      </c>
    </row>
    <row r="33" spans="1:9" x14ac:dyDescent="0.25">
      <c r="A33" s="31">
        <v>840107</v>
      </c>
      <c r="B33" s="5" t="s">
        <v>23</v>
      </c>
      <c r="C33" s="32" t="s">
        <v>40</v>
      </c>
      <c r="D33" s="33" t="s">
        <v>31</v>
      </c>
      <c r="E33" s="33">
        <v>1</v>
      </c>
      <c r="F33" s="44">
        <v>1300</v>
      </c>
      <c r="G33" s="34">
        <f>E33*F33</f>
        <v>1300</v>
      </c>
      <c r="H33" s="34">
        <f>+G33*0.12</f>
        <v>156</v>
      </c>
      <c r="I33" s="34">
        <f>+G33+H33</f>
        <v>1456</v>
      </c>
    </row>
    <row r="34" spans="1:9" ht="16.5" thickBot="1" x14ac:dyDescent="0.3">
      <c r="A34" s="35"/>
      <c r="B34" s="35"/>
      <c r="C34" s="36" t="s">
        <v>16</v>
      </c>
      <c r="D34" s="36"/>
      <c r="E34" s="36">
        <f>SUM(E33:E33)</f>
        <v>1</v>
      </c>
      <c r="F34" s="45">
        <f>SUM(F33:F33)</f>
        <v>1300</v>
      </c>
      <c r="G34" s="37">
        <f>SUM(G33:G33)</f>
        <v>1300</v>
      </c>
      <c r="H34" s="37">
        <f>SUM(H33)</f>
        <v>156</v>
      </c>
      <c r="I34" s="37">
        <f>SUM(I33:I33)</f>
        <v>1456</v>
      </c>
    </row>
    <row r="35" spans="1:9" ht="18.75" thickBot="1" x14ac:dyDescent="0.3">
      <c r="A35" s="52" t="s">
        <v>43</v>
      </c>
      <c r="B35" s="53"/>
      <c r="C35" s="53"/>
      <c r="D35" s="53"/>
      <c r="E35" s="53"/>
      <c r="F35" s="53"/>
      <c r="G35" s="53"/>
      <c r="H35" s="53"/>
      <c r="I35" s="54"/>
    </row>
    <row r="36" spans="1:9" ht="31.5" x14ac:dyDescent="0.25">
      <c r="A36" s="27" t="s">
        <v>4</v>
      </c>
      <c r="B36" s="27" t="s">
        <v>22</v>
      </c>
      <c r="C36" s="28" t="s">
        <v>5</v>
      </c>
      <c r="D36" s="29" t="s">
        <v>6</v>
      </c>
      <c r="E36" s="29" t="s">
        <v>7</v>
      </c>
      <c r="F36" s="43" t="s">
        <v>8</v>
      </c>
      <c r="G36" s="30" t="s">
        <v>9</v>
      </c>
      <c r="H36" s="30" t="s">
        <v>10</v>
      </c>
      <c r="I36" s="30" t="s">
        <v>11</v>
      </c>
    </row>
    <row r="37" spans="1:9" x14ac:dyDescent="0.25">
      <c r="A37" s="5">
        <v>530804</v>
      </c>
      <c r="B37" s="5" t="s">
        <v>23</v>
      </c>
      <c r="C37" s="12" t="s">
        <v>44</v>
      </c>
      <c r="D37" s="1" t="s">
        <v>13</v>
      </c>
      <c r="E37" s="1">
        <v>350</v>
      </c>
      <c r="F37" s="40">
        <v>1.7</v>
      </c>
      <c r="G37" s="9">
        <f t="shared" ref="G37" si="5">+E37*F37</f>
        <v>595</v>
      </c>
      <c r="H37" s="9">
        <f t="shared" ref="H37" si="6">+G37*0.12</f>
        <v>71.399999999999991</v>
      </c>
      <c r="I37" s="9">
        <f t="shared" ref="I37" si="7">+G37+H37</f>
        <v>666.4</v>
      </c>
    </row>
    <row r="38" spans="1:9" ht="16.5" thickBot="1" x14ac:dyDescent="0.3">
      <c r="A38" s="25" t="s">
        <v>42</v>
      </c>
      <c r="B38" s="26"/>
      <c r="C38" s="26"/>
      <c r="D38" s="26"/>
      <c r="E38" s="26">
        <f>SUM(E25:E37)</f>
        <v>483</v>
      </c>
      <c r="F38" s="42">
        <f>SUM(F25:F37)</f>
        <v>2632.99</v>
      </c>
      <c r="G38" s="11">
        <f>SUM(G25:G37)</f>
        <v>3330.46</v>
      </c>
      <c r="H38" s="11">
        <f>SUM(H25:H37)</f>
        <v>393.35519999999997</v>
      </c>
      <c r="I38" s="11">
        <f>SUM(I37:I37)</f>
        <v>666.4</v>
      </c>
    </row>
    <row r="39" spans="1:9" ht="21" thickBot="1" x14ac:dyDescent="0.3">
      <c r="A39" s="55" t="s">
        <v>15</v>
      </c>
      <c r="B39" s="56"/>
      <c r="C39" s="56"/>
      <c r="D39" s="56"/>
      <c r="E39" s="56"/>
      <c r="F39" s="56"/>
      <c r="G39" s="16">
        <f>G30+G13+G34</f>
        <v>1873.52</v>
      </c>
      <c r="H39" s="17">
        <f>H30+H13+H34</f>
        <v>200.04239999999999</v>
      </c>
      <c r="I39" s="18">
        <f>I30+I13+I34+I38</f>
        <v>2739.9623999999999</v>
      </c>
    </row>
  </sheetData>
  <mergeCells count="9">
    <mergeCell ref="A31:I31"/>
    <mergeCell ref="A39:F39"/>
    <mergeCell ref="A14:I14"/>
    <mergeCell ref="A1:I1"/>
    <mergeCell ref="A2:I2"/>
    <mergeCell ref="A3:I3"/>
    <mergeCell ref="A4:I4"/>
    <mergeCell ref="A6:I6"/>
    <mergeCell ref="A35:I35"/>
  </mergeCells>
  <pageMargins left="0.70866141732283472" right="0.70866141732283472" top="0.74803149606299213" bottom="0.74803149606299213" header="0.31496062992125984" footer="0.31496062992125984"/>
  <pageSetup paperSize="9" scale="6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CORREGIDO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MONICA ALEXANDRA PULUPA CASTRO</dc:creator>
  <cp:lastModifiedBy>Copycompu</cp:lastModifiedBy>
  <cp:lastPrinted>2018-11-13T19:42:58Z</cp:lastPrinted>
  <dcterms:created xsi:type="dcterms:W3CDTF">2018-03-09T16:28:02Z</dcterms:created>
  <dcterms:modified xsi:type="dcterms:W3CDTF">2018-11-13T19:43:04Z</dcterms:modified>
</cp:coreProperties>
</file>